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3215" windowHeight="583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List1!$A$1:$Q$59</definedName>
    <definedName name="_xlnm.Print_Titles" localSheetId="0">List1!$5:$5</definedName>
  </definedNames>
  <calcPr calcId="124519"/>
</workbook>
</file>

<file path=xl/calcChain.xml><?xml version="1.0" encoding="utf-8"?>
<calcChain xmlns="http://schemas.openxmlformats.org/spreadsheetml/2006/main">
  <c r="Q38" i="1"/>
  <c r="Q45"/>
  <c r="Q54"/>
  <c r="Q58"/>
  <c r="P51"/>
  <c r="P58"/>
  <c r="P7"/>
  <c r="P12"/>
  <c r="P19"/>
  <c r="P23"/>
  <c r="P24"/>
  <c r="P25"/>
  <c r="P26"/>
  <c r="P29"/>
  <c r="P32"/>
  <c r="P33"/>
  <c r="P34"/>
  <c r="P35"/>
  <c r="P36"/>
  <c r="Q6"/>
  <c r="O50"/>
  <c r="P50" s="1"/>
  <c r="O51"/>
  <c r="O52"/>
  <c r="Q52" s="1"/>
  <c r="Q51" s="1"/>
  <c r="Q37" s="1"/>
  <c r="O53"/>
  <c r="P53" s="1"/>
  <c r="O54"/>
  <c r="P54" s="1"/>
  <c r="O55"/>
  <c r="P55" s="1"/>
  <c r="O56"/>
  <c r="P56" s="1"/>
  <c r="O57"/>
  <c r="P57" s="1"/>
  <c r="O58"/>
  <c r="O59"/>
  <c r="O45"/>
  <c r="O46"/>
  <c r="P46" s="1"/>
  <c r="O47"/>
  <c r="P47" s="1"/>
  <c r="O48"/>
  <c r="P48" s="1"/>
  <c r="O49"/>
  <c r="O38"/>
  <c r="O39"/>
  <c r="P39" s="1"/>
  <c r="O40"/>
  <c r="P40" s="1"/>
  <c r="O41"/>
  <c r="P41" s="1"/>
  <c r="O42"/>
  <c r="O43"/>
  <c r="O31"/>
  <c r="P31" s="1"/>
  <c r="O30"/>
  <c r="P30" s="1"/>
  <c r="O28"/>
  <c r="P28" s="1"/>
  <c r="O27"/>
  <c r="P27" s="1"/>
  <c r="O22"/>
  <c r="P22" s="1"/>
  <c r="O21"/>
  <c r="P21" s="1"/>
  <c r="O20"/>
  <c r="P20" s="1"/>
  <c r="O18"/>
  <c r="P18" s="1"/>
  <c r="O17"/>
  <c r="P17" s="1"/>
  <c r="O16"/>
  <c r="P16" s="1"/>
  <c r="O15"/>
  <c r="P15" s="1"/>
  <c r="O14"/>
  <c r="P14" s="1"/>
  <c r="O13"/>
  <c r="P13" s="1"/>
  <c r="O9"/>
  <c r="P9" s="1"/>
  <c r="O10"/>
  <c r="P10" s="1"/>
  <c r="O11"/>
  <c r="P11" s="1"/>
  <c r="O8"/>
  <c r="P8" s="1"/>
  <c r="C6"/>
  <c r="D6"/>
  <c r="E6"/>
  <c r="F6"/>
  <c r="G6"/>
  <c r="H6"/>
  <c r="I6"/>
  <c r="J6"/>
  <c r="K6"/>
  <c r="L6"/>
  <c r="M6"/>
  <c r="N6"/>
  <c r="D37"/>
  <c r="E37"/>
  <c r="F37"/>
  <c r="G37"/>
  <c r="H37"/>
  <c r="I37"/>
  <c r="J37"/>
  <c r="K37"/>
  <c r="L37"/>
  <c r="M37"/>
  <c r="N37"/>
  <c r="C37"/>
  <c r="O37" s="1"/>
  <c r="P38" l="1"/>
  <c r="P45"/>
  <c r="P37" s="1"/>
  <c r="O6"/>
  <c r="P6" s="1"/>
</calcChain>
</file>

<file path=xl/sharedStrings.xml><?xml version="1.0" encoding="utf-8"?>
<sst xmlns="http://schemas.openxmlformats.org/spreadsheetml/2006/main" count="98" uniqueCount="71">
  <si>
    <t>KONTO</t>
  </si>
  <si>
    <t>OPIS</t>
  </si>
  <si>
    <t>KS BEGUNJE</t>
  </si>
  <si>
    <t>KS BREZJE</t>
  </si>
  <si>
    <t>KS KAMNA GORICA</t>
  </si>
  <si>
    <t>KS KROPA</t>
  </si>
  <si>
    <t>KS LESCE</t>
  </si>
  <si>
    <t>KS LJUBNO</t>
  </si>
  <si>
    <t>KS MOŠNJE</t>
  </si>
  <si>
    <t>KS OTOK</t>
  </si>
  <si>
    <t>KS PODNART</t>
  </si>
  <si>
    <t>KS RADOVLJICA</t>
  </si>
  <si>
    <t>KS SREDNJA DOBRAVA</t>
  </si>
  <si>
    <t xml:space="preserve">SKUPAJ </t>
  </si>
  <si>
    <t>TEKOČI ODHODKI</t>
  </si>
  <si>
    <t>Plače in drugi  izdatki zaposlenih</t>
  </si>
  <si>
    <t>prispevki delodajalcev za socialno varnost</t>
  </si>
  <si>
    <t>Izdatki za blago in storitve</t>
  </si>
  <si>
    <t>Plačila domačih obresti</t>
  </si>
  <si>
    <t>Rezerve</t>
  </si>
  <si>
    <t>TEKOČI TRANSFERI</t>
  </si>
  <si>
    <t>Subvencije</t>
  </si>
  <si>
    <t>Transferi posameznikom in gospodinjstvom</t>
  </si>
  <si>
    <t>Transferi neprof.org.in ustanovam</t>
  </si>
  <si>
    <t>Drugi tekoči domači transferi</t>
  </si>
  <si>
    <t>INVESTICIJSKI ODHODKI</t>
  </si>
  <si>
    <t>Nakup ingradnja osnovnih sredstev</t>
  </si>
  <si>
    <t>INVESTICIJSKI TRANSFERI</t>
  </si>
  <si>
    <t>Invest.transferi pravnim in fiz.osebam</t>
  </si>
  <si>
    <t xml:space="preserve">Investicijski trandferi proračunskim uporabnikom </t>
  </si>
  <si>
    <t>ODPLAČILA DOLGA</t>
  </si>
  <si>
    <t>Odplačila domačega dolga</t>
  </si>
  <si>
    <t>OBČINSKA UPRAVA</t>
  </si>
  <si>
    <t>KS  LANCOVO</t>
  </si>
  <si>
    <t>DAVČNI PRIHODKI</t>
  </si>
  <si>
    <t>Davki na dohodek in dobiček</t>
  </si>
  <si>
    <t>Davki na premoženje</t>
  </si>
  <si>
    <t>Domači davki na blago in storitve</t>
  </si>
  <si>
    <t>NEDAVČNI PRIHODKI</t>
  </si>
  <si>
    <t>Udeležba na dobičku in dohodku od premoženja</t>
  </si>
  <si>
    <t>Takse in pristojbine</t>
  </si>
  <si>
    <t>Globe in druge denarne kazni</t>
  </si>
  <si>
    <t>Prihodki od prodaje blaga in storitev</t>
  </si>
  <si>
    <t>Drugi nedavčni prihodki</t>
  </si>
  <si>
    <t>KAPITALSKI PRIHODKI</t>
  </si>
  <si>
    <t>Prodaja osnovnih sredstev</t>
  </si>
  <si>
    <t>Prodaja zemljišč in nematerialnega premoženja</t>
  </si>
  <si>
    <t>PREJETE DONACIJE</t>
  </si>
  <si>
    <t>Prejete donacije iz domačih virov</t>
  </si>
  <si>
    <t>TRANSFERNI PRIHODKI</t>
  </si>
  <si>
    <t>Transferni prihodki iz drugih javnofinančnih institucij</t>
  </si>
  <si>
    <t>PREJETA VRAČILA DANIH POSOJIL IN PRODAJA KAPITALSKIH DELEŽEV</t>
  </si>
  <si>
    <t>Prejeta vračila danih posojil in prodaja kapitalskih deležev</t>
  </si>
  <si>
    <t>Prodaja kapitalskih deležev</t>
  </si>
  <si>
    <t>ZADOLŽEVANJE</t>
  </si>
  <si>
    <t xml:space="preserve"> I. SKUPAJ PRIHODKI</t>
  </si>
  <si>
    <t>A. BILANCA PRIHODKOV IN ODHODKOV</t>
  </si>
  <si>
    <t>I I. SKUPAJ ODHODKI</t>
  </si>
  <si>
    <t>SKUPAJ KS</t>
  </si>
  <si>
    <t>Datum: 14.03.2011</t>
  </si>
  <si>
    <t>PRORAČUN OBČINE</t>
  </si>
  <si>
    <t>SKUPAJ PRORAČUN + KS</t>
  </si>
  <si>
    <t>KS 
BEGUNJE</t>
  </si>
  <si>
    <t>KS 
BREZJE</t>
  </si>
  <si>
    <t>KS 
KROPA</t>
  </si>
  <si>
    <t>KS  
LANCOVO</t>
  </si>
  <si>
    <t>KS 
LJUBNO</t>
  </si>
  <si>
    <t>KS 
MOŠNJE</t>
  </si>
  <si>
    <t>KS 
PODNART</t>
  </si>
  <si>
    <t>KS 
RADOVLJICA</t>
  </si>
  <si>
    <t>OBČINA RADOVLJICA , Gorenjska cesta 19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</si>
</sst>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sz val="15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0" fillId="0" borderId="1" xfId="0" applyNumberFormat="1" applyBorder="1"/>
    <xf numFmtId="4" fontId="1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Font="1" applyBorder="1"/>
    <xf numFmtId="4" fontId="0" fillId="0" borderId="1" xfId="0" applyNumberFormat="1" applyFont="1" applyBorder="1"/>
    <xf numFmtId="3" fontId="0" fillId="0" borderId="1" xfId="0" applyNumberFormat="1" applyBorder="1"/>
    <xf numFmtId="3" fontId="1" fillId="0" borderId="1" xfId="0" applyNumberFormat="1" applyFont="1" applyBorder="1"/>
    <xf numFmtId="3" fontId="0" fillId="0" borderId="1" xfId="0" applyNumberFormat="1" applyFill="1" applyBorder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Fill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/>
    <xf numFmtId="0" fontId="3" fillId="0" borderId="1" xfId="0" applyFont="1" applyBorder="1"/>
    <xf numFmtId="4" fontId="3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4" fontId="5" fillId="0" borderId="1" xfId="0" applyNumberFormat="1" applyFont="1" applyBorder="1"/>
    <xf numFmtId="3" fontId="3" fillId="0" borderId="1" xfId="0" applyNumberFormat="1" applyFont="1" applyBorder="1"/>
    <xf numFmtId="0" fontId="3" fillId="0" borderId="1" xfId="0" applyNumberFormat="1" applyFont="1" applyBorder="1"/>
    <xf numFmtId="0" fontId="2" fillId="0" borderId="1" xfId="0" applyNumberFormat="1" applyFont="1" applyBorder="1"/>
    <xf numFmtId="3" fontId="4" fillId="0" borderId="1" xfId="0" applyNumberFormat="1" applyFont="1" applyFill="1" applyBorder="1" applyAlignment="1">
      <alignment horizontal="right"/>
    </xf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3"/>
  <sheetViews>
    <sheetView tabSelected="1" view="pageBreakPreview" zoomScale="48" zoomScaleNormal="61" zoomScaleSheetLayoutView="48" workbookViewId="0">
      <pane xSplit="2" topLeftCell="C1" activePane="topRight" state="frozen"/>
      <selection pane="topRight" activeCell="A3" sqref="A3"/>
    </sheetView>
  </sheetViews>
  <sheetFormatPr defaultRowHeight="19.5"/>
  <cols>
    <col min="1" max="1" width="9.28515625" style="12" bestFit="1" customWidth="1"/>
    <col min="2" max="2" width="44" style="12" customWidth="1"/>
    <col min="3" max="3" width="15.28515625" style="12" customWidth="1"/>
    <col min="4" max="4" width="13.7109375" style="12" customWidth="1"/>
    <col min="5" max="5" width="15.28515625" style="12" bestFit="1" customWidth="1"/>
    <col min="6" max="6" width="14.140625" style="12" bestFit="1" customWidth="1"/>
    <col min="7" max="7" width="14.5703125" style="12" customWidth="1"/>
    <col min="8" max="8" width="14.140625" style="12" bestFit="1" customWidth="1"/>
    <col min="9" max="9" width="14.85546875" style="12" customWidth="1"/>
    <col min="10" max="10" width="12.7109375" style="12" bestFit="1" customWidth="1"/>
    <col min="11" max="11" width="11.28515625" style="12" bestFit="1" customWidth="1"/>
    <col min="12" max="12" width="14.28515625" style="12" customWidth="1"/>
    <col min="13" max="13" width="17.28515625" style="12" customWidth="1"/>
    <col min="14" max="14" width="14.42578125" style="12" customWidth="1"/>
    <col min="15" max="15" width="14.28515625" style="12" customWidth="1"/>
    <col min="16" max="16" width="21.5703125" style="12" bestFit="1" customWidth="1"/>
    <col min="17" max="17" width="19.85546875" style="12" customWidth="1"/>
    <col min="18" max="16384" width="9.140625" style="12"/>
  </cols>
  <sheetData>
    <row r="1" spans="1:17">
      <c r="A1" s="14" t="s">
        <v>70</v>
      </c>
      <c r="P1" s="14" t="s">
        <v>59</v>
      </c>
    </row>
    <row r="3" spans="1:17">
      <c r="A3" s="14" t="s">
        <v>56</v>
      </c>
    </row>
    <row r="5" spans="1:17" s="21" customFormat="1" ht="60" customHeight="1">
      <c r="A5" s="15" t="s">
        <v>0</v>
      </c>
      <c r="B5" s="16" t="s">
        <v>1</v>
      </c>
      <c r="C5" s="17" t="s">
        <v>62</v>
      </c>
      <c r="D5" s="17" t="s">
        <v>63</v>
      </c>
      <c r="E5" s="17" t="s">
        <v>4</v>
      </c>
      <c r="F5" s="17" t="s">
        <v>64</v>
      </c>
      <c r="G5" s="17" t="s">
        <v>65</v>
      </c>
      <c r="H5" s="16" t="s">
        <v>6</v>
      </c>
      <c r="I5" s="17" t="s">
        <v>66</v>
      </c>
      <c r="J5" s="17" t="s">
        <v>67</v>
      </c>
      <c r="K5" s="16" t="s">
        <v>9</v>
      </c>
      <c r="L5" s="17" t="s">
        <v>68</v>
      </c>
      <c r="M5" s="17" t="s">
        <v>69</v>
      </c>
      <c r="N5" s="17" t="s">
        <v>12</v>
      </c>
      <c r="O5" s="18" t="s">
        <v>58</v>
      </c>
      <c r="P5" s="19" t="s">
        <v>60</v>
      </c>
      <c r="Q5" s="20" t="s">
        <v>61</v>
      </c>
    </row>
    <row r="6" spans="1:17" s="21" customFormat="1" ht="43.5" customHeight="1">
      <c r="A6" s="15"/>
      <c r="B6" s="22" t="s">
        <v>55</v>
      </c>
      <c r="C6" s="20">
        <f t="shared" ref="C6:N6" si="0">C8+C13</f>
        <v>6864.72</v>
      </c>
      <c r="D6" s="20">
        <f t="shared" si="0"/>
        <v>7323.9</v>
      </c>
      <c r="E6" s="20">
        <f t="shared" si="0"/>
        <v>5122.18</v>
      </c>
      <c r="F6" s="20">
        <f t="shared" si="0"/>
        <v>2870.28</v>
      </c>
      <c r="G6" s="20">
        <f t="shared" si="0"/>
        <v>3477.45</v>
      </c>
      <c r="H6" s="20">
        <f t="shared" si="0"/>
        <v>14375.36</v>
      </c>
      <c r="I6" s="20">
        <f t="shared" si="0"/>
        <v>12817.76</v>
      </c>
      <c r="J6" s="20">
        <f t="shared" si="0"/>
        <v>9145.1299999999992</v>
      </c>
      <c r="K6" s="20">
        <f t="shared" si="0"/>
        <v>7.59</v>
      </c>
      <c r="L6" s="20">
        <f t="shared" si="0"/>
        <v>5555.51</v>
      </c>
      <c r="M6" s="20">
        <f t="shared" si="0"/>
        <v>4119.3500000000004</v>
      </c>
      <c r="N6" s="20">
        <f t="shared" si="0"/>
        <v>776.98</v>
      </c>
      <c r="O6" s="18">
        <f>SUM(C6:N6)</f>
        <v>72456.209999999992</v>
      </c>
      <c r="P6" s="23">
        <f>Q6-O6</f>
        <v>4490894.79</v>
      </c>
      <c r="Q6" s="20">
        <f>Q8+Q13+Q20+Q24+Q27+Q30</f>
        <v>4563351</v>
      </c>
    </row>
    <row r="7" spans="1:17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3">
        <f t="shared" ref="P7:P57" si="1">Q7-O7</f>
        <v>0</v>
      </c>
      <c r="Q7" s="26"/>
    </row>
    <row r="8" spans="1:17">
      <c r="A8" s="27">
        <v>70</v>
      </c>
      <c r="B8" s="27" t="s">
        <v>34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3">
        <f>SUM(C8:N8)</f>
        <v>0</v>
      </c>
      <c r="P8" s="23">
        <f t="shared" si="1"/>
        <v>3247047</v>
      </c>
      <c r="Q8" s="28">
        <v>3247047</v>
      </c>
    </row>
    <row r="9" spans="1:17">
      <c r="A9" s="24">
        <v>700</v>
      </c>
      <c r="B9" s="24" t="s">
        <v>35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3">
        <f t="shared" ref="O9:O11" si="2">SUM(C9:N9)</f>
        <v>0</v>
      </c>
      <c r="P9" s="23">
        <f t="shared" si="1"/>
        <v>2440347</v>
      </c>
      <c r="Q9" s="26">
        <v>2440347</v>
      </c>
    </row>
    <row r="10" spans="1:17">
      <c r="A10" s="24">
        <v>703</v>
      </c>
      <c r="B10" s="24" t="s">
        <v>36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3">
        <f t="shared" si="2"/>
        <v>0</v>
      </c>
      <c r="P10" s="23">
        <f t="shared" si="1"/>
        <v>723244</v>
      </c>
      <c r="Q10" s="26">
        <v>723244</v>
      </c>
    </row>
    <row r="11" spans="1:17">
      <c r="A11" s="24">
        <v>704</v>
      </c>
      <c r="B11" s="24" t="s">
        <v>37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3">
        <f t="shared" si="2"/>
        <v>0</v>
      </c>
      <c r="P11" s="23">
        <f t="shared" si="1"/>
        <v>83456</v>
      </c>
      <c r="Q11" s="26">
        <v>83456</v>
      </c>
    </row>
    <row r="12" spans="1:17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9">
        <v>0</v>
      </c>
      <c r="P12" s="23">
        <f t="shared" si="1"/>
        <v>0</v>
      </c>
      <c r="Q12" s="26"/>
    </row>
    <row r="13" spans="1:17">
      <c r="A13" s="27">
        <v>71</v>
      </c>
      <c r="B13" s="27" t="s">
        <v>38</v>
      </c>
      <c r="C13" s="28">
        <v>6864.72</v>
      </c>
      <c r="D13" s="28">
        <v>7323.9</v>
      </c>
      <c r="E13" s="28">
        <v>5122.18</v>
      </c>
      <c r="F13" s="28">
        <v>2870.28</v>
      </c>
      <c r="G13" s="28">
        <v>3477.45</v>
      </c>
      <c r="H13" s="28">
        <v>14375.36</v>
      </c>
      <c r="I13" s="28">
        <v>12817.76</v>
      </c>
      <c r="J13" s="28">
        <v>9145.1299999999992</v>
      </c>
      <c r="K13" s="28">
        <v>7.59</v>
      </c>
      <c r="L13" s="28">
        <v>5555.51</v>
      </c>
      <c r="M13" s="28">
        <v>4119.3500000000004</v>
      </c>
      <c r="N13" s="28">
        <v>776.98</v>
      </c>
      <c r="O13" s="23">
        <f t="shared" ref="O13:O18" si="3">SUM(C13:N13)</f>
        <v>72456.209999999992</v>
      </c>
      <c r="P13" s="23">
        <f t="shared" si="1"/>
        <v>831475.79</v>
      </c>
      <c r="Q13" s="28">
        <v>903932</v>
      </c>
    </row>
    <row r="14" spans="1:17">
      <c r="A14" s="24">
        <v>710</v>
      </c>
      <c r="B14" s="24" t="s">
        <v>39</v>
      </c>
      <c r="C14" s="24">
        <v>6164.93</v>
      </c>
      <c r="D14" s="24">
        <v>7323.9</v>
      </c>
      <c r="E14" s="24">
        <v>4997.18</v>
      </c>
      <c r="F14" s="24">
        <v>2870.28</v>
      </c>
      <c r="G14" s="24">
        <v>3477.45</v>
      </c>
      <c r="H14" s="24">
        <v>14375.36</v>
      </c>
      <c r="I14" s="24">
        <v>71.23</v>
      </c>
      <c r="J14" s="24">
        <v>9145.1299999999992</v>
      </c>
      <c r="K14" s="24">
        <v>7.59</v>
      </c>
      <c r="L14" s="24">
        <v>5555.51</v>
      </c>
      <c r="M14" s="24">
        <v>4119.3500000000004</v>
      </c>
      <c r="N14" s="24">
        <v>776.98</v>
      </c>
      <c r="O14" s="23">
        <f t="shared" si="3"/>
        <v>58884.890000000007</v>
      </c>
      <c r="P14" s="23">
        <f t="shared" si="1"/>
        <v>251243.11</v>
      </c>
      <c r="Q14" s="26">
        <v>310128</v>
      </c>
    </row>
    <row r="15" spans="1:17">
      <c r="A15" s="24">
        <v>711</v>
      </c>
      <c r="B15" s="24" t="s">
        <v>40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3">
        <f t="shared" si="3"/>
        <v>0</v>
      </c>
      <c r="P15" s="23">
        <f t="shared" si="1"/>
        <v>2894</v>
      </c>
      <c r="Q15" s="26">
        <v>2894</v>
      </c>
    </row>
    <row r="16" spans="1:17">
      <c r="A16" s="24">
        <v>712</v>
      </c>
      <c r="B16" s="24" t="s">
        <v>41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3">
        <f t="shared" si="3"/>
        <v>0</v>
      </c>
      <c r="P16" s="23">
        <f t="shared" si="1"/>
        <v>11488</v>
      </c>
      <c r="Q16" s="26">
        <v>11488</v>
      </c>
    </row>
    <row r="17" spans="1:17">
      <c r="A17" s="24">
        <v>713</v>
      </c>
      <c r="B17" s="24" t="s">
        <v>42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3">
        <f t="shared" si="3"/>
        <v>0</v>
      </c>
      <c r="P17" s="23">
        <f t="shared" si="1"/>
        <v>1458</v>
      </c>
      <c r="Q17" s="26">
        <v>1458</v>
      </c>
    </row>
    <row r="18" spans="1:17">
      <c r="A18" s="24">
        <v>714</v>
      </c>
      <c r="B18" s="24" t="s">
        <v>43</v>
      </c>
      <c r="C18" s="24">
        <v>699.79</v>
      </c>
      <c r="D18" s="24">
        <v>0</v>
      </c>
      <c r="E18" s="24">
        <v>125</v>
      </c>
      <c r="F18" s="24">
        <v>0</v>
      </c>
      <c r="G18" s="24">
        <v>0</v>
      </c>
      <c r="H18" s="24">
        <v>0</v>
      </c>
      <c r="I18" s="24">
        <v>12746.53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3">
        <f t="shared" si="3"/>
        <v>13571.32</v>
      </c>
      <c r="P18" s="23">
        <f t="shared" si="1"/>
        <v>564391.68000000005</v>
      </c>
      <c r="Q18" s="26">
        <v>577963</v>
      </c>
    </row>
    <row r="19" spans="1:17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9">
        <v>0</v>
      </c>
      <c r="P19" s="23">
        <f t="shared" si="1"/>
        <v>0</v>
      </c>
      <c r="Q19" s="26"/>
    </row>
    <row r="20" spans="1:17">
      <c r="A20" s="27">
        <v>72</v>
      </c>
      <c r="B20" s="27" t="s">
        <v>44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3">
        <f>SUM(C20:N20)</f>
        <v>0</v>
      </c>
      <c r="P20" s="23">
        <f t="shared" si="1"/>
        <v>283322</v>
      </c>
      <c r="Q20" s="28">
        <v>283322</v>
      </c>
    </row>
    <row r="21" spans="1:17">
      <c r="A21" s="24">
        <v>720</v>
      </c>
      <c r="B21" s="24" t="s">
        <v>45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3">
        <f>SUM(C21:N21)</f>
        <v>0</v>
      </c>
      <c r="P21" s="23">
        <f t="shared" si="1"/>
        <v>9792</v>
      </c>
      <c r="Q21" s="26">
        <v>9792</v>
      </c>
    </row>
    <row r="22" spans="1:17">
      <c r="A22" s="24">
        <v>722</v>
      </c>
      <c r="B22" s="24" t="s">
        <v>46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3">
        <f>SUM(C22:N22)</f>
        <v>0</v>
      </c>
      <c r="P22" s="23">
        <f t="shared" si="1"/>
        <v>273530</v>
      </c>
      <c r="Q22" s="26">
        <v>273530</v>
      </c>
    </row>
    <row r="23" spans="1:17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9">
        <v>0</v>
      </c>
      <c r="P23" s="23">
        <f t="shared" si="1"/>
        <v>0</v>
      </c>
      <c r="Q23" s="26"/>
    </row>
    <row r="24" spans="1:17">
      <c r="A24" s="27">
        <v>73</v>
      </c>
      <c r="B24" s="27" t="s">
        <v>47</v>
      </c>
      <c r="C24" s="27">
        <v>0</v>
      </c>
      <c r="D24" s="27">
        <v>0</v>
      </c>
      <c r="E24" s="27">
        <v>0</v>
      </c>
      <c r="F24" s="27"/>
      <c r="G24" s="27"/>
      <c r="H24" s="27"/>
      <c r="I24" s="27"/>
      <c r="J24" s="27"/>
      <c r="K24" s="27"/>
      <c r="L24" s="27"/>
      <c r="M24" s="27"/>
      <c r="N24" s="27"/>
      <c r="O24" s="29">
        <v>0</v>
      </c>
      <c r="P24" s="23">
        <f t="shared" si="1"/>
        <v>0</v>
      </c>
      <c r="Q24" s="28">
        <v>0</v>
      </c>
    </row>
    <row r="25" spans="1:17">
      <c r="A25" s="24">
        <v>730</v>
      </c>
      <c r="B25" s="24" t="s">
        <v>48</v>
      </c>
      <c r="C25" s="24">
        <v>0</v>
      </c>
      <c r="D25" s="24">
        <v>0</v>
      </c>
      <c r="E25" s="24">
        <v>0</v>
      </c>
      <c r="F25" s="24"/>
      <c r="G25" s="24"/>
      <c r="H25" s="24"/>
      <c r="I25" s="24"/>
      <c r="J25" s="24"/>
      <c r="K25" s="24"/>
      <c r="L25" s="24"/>
      <c r="M25" s="24"/>
      <c r="N25" s="24"/>
      <c r="O25" s="29">
        <v>0</v>
      </c>
      <c r="P25" s="23">
        <f t="shared" si="1"/>
        <v>0</v>
      </c>
      <c r="Q25" s="26">
        <v>0</v>
      </c>
    </row>
    <row r="26" spans="1:17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9">
        <v>0</v>
      </c>
      <c r="P26" s="23">
        <f t="shared" si="1"/>
        <v>0</v>
      </c>
      <c r="Q26" s="26"/>
    </row>
    <row r="27" spans="1:17">
      <c r="A27" s="27">
        <v>74</v>
      </c>
      <c r="B27" s="27" t="s">
        <v>49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3">
        <f>SUM(C27:N27)</f>
        <v>0</v>
      </c>
      <c r="P27" s="23">
        <f t="shared" si="1"/>
        <v>123665</v>
      </c>
      <c r="Q27" s="28">
        <v>123665</v>
      </c>
    </row>
    <row r="28" spans="1:17">
      <c r="A28" s="24">
        <v>740</v>
      </c>
      <c r="B28" s="24" t="s">
        <v>50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3">
        <f>SUM(C28:N28)</f>
        <v>0</v>
      </c>
      <c r="P28" s="23">
        <f t="shared" si="1"/>
        <v>123665</v>
      </c>
      <c r="Q28" s="26">
        <v>123665</v>
      </c>
    </row>
    <row r="29" spans="1:17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9">
        <v>0</v>
      </c>
      <c r="P29" s="23">
        <f t="shared" si="1"/>
        <v>0</v>
      </c>
      <c r="Q29" s="26"/>
    </row>
    <row r="30" spans="1:17">
      <c r="A30" s="27">
        <v>75</v>
      </c>
      <c r="B30" s="27" t="s">
        <v>51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3">
        <f>SUM(C30:N30)</f>
        <v>0</v>
      </c>
      <c r="P30" s="23">
        <f t="shared" si="1"/>
        <v>5385</v>
      </c>
      <c r="Q30" s="30">
        <v>5385</v>
      </c>
    </row>
    <row r="31" spans="1:17">
      <c r="A31" s="24">
        <v>750</v>
      </c>
      <c r="B31" s="24" t="s">
        <v>52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3">
        <f>SUM(C31:N31)</f>
        <v>0</v>
      </c>
      <c r="P31" s="23">
        <f t="shared" si="1"/>
        <v>5385</v>
      </c>
      <c r="Q31" s="31">
        <v>5385</v>
      </c>
    </row>
    <row r="32" spans="1:17">
      <c r="A32" s="24">
        <v>751</v>
      </c>
      <c r="B32" s="24" t="s">
        <v>53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9">
        <v>0</v>
      </c>
      <c r="P32" s="23">
        <f t="shared" si="1"/>
        <v>0</v>
      </c>
      <c r="Q32" s="26">
        <v>0</v>
      </c>
    </row>
    <row r="33" spans="1:17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9">
        <v>0</v>
      </c>
      <c r="P33" s="23">
        <f t="shared" si="1"/>
        <v>0</v>
      </c>
      <c r="Q33" s="26"/>
    </row>
    <row r="34" spans="1:17">
      <c r="A34" s="27">
        <v>50</v>
      </c>
      <c r="B34" s="27" t="s">
        <v>54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9">
        <v>0</v>
      </c>
      <c r="P34" s="23">
        <f t="shared" si="1"/>
        <v>0</v>
      </c>
      <c r="Q34" s="28">
        <v>0</v>
      </c>
    </row>
    <row r="35" spans="1:17">
      <c r="A35" s="24">
        <v>500</v>
      </c>
      <c r="B35" s="24"/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9">
        <v>0</v>
      </c>
      <c r="P35" s="23">
        <f t="shared" si="1"/>
        <v>0</v>
      </c>
      <c r="Q35" s="26">
        <v>0</v>
      </c>
    </row>
    <row r="36" spans="1:17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9"/>
      <c r="P36" s="23">
        <f t="shared" si="1"/>
        <v>0</v>
      </c>
      <c r="Q36" s="26"/>
    </row>
    <row r="37" spans="1:17" ht="29.25" customHeight="1">
      <c r="A37" s="24"/>
      <c r="B37" s="22" t="s">
        <v>57</v>
      </c>
      <c r="C37" s="26">
        <f>C38+C45+C51+C54</f>
        <v>24625.23</v>
      </c>
      <c r="D37" s="26">
        <f t="shared" ref="D37:N37" si="4">D38+D45+D51+D54</f>
        <v>9392.4</v>
      </c>
      <c r="E37" s="26">
        <f t="shared" si="4"/>
        <v>7560.66</v>
      </c>
      <c r="F37" s="26">
        <f t="shared" si="4"/>
        <v>16080.920000000002</v>
      </c>
      <c r="G37" s="26">
        <f t="shared" si="4"/>
        <v>8318.880000000001</v>
      </c>
      <c r="H37" s="26">
        <f t="shared" si="4"/>
        <v>14656.98</v>
      </c>
      <c r="I37" s="26">
        <f t="shared" si="4"/>
        <v>9142.34</v>
      </c>
      <c r="J37" s="26">
        <f t="shared" si="4"/>
        <v>8321.14</v>
      </c>
      <c r="K37" s="26">
        <f t="shared" si="4"/>
        <v>710.8</v>
      </c>
      <c r="L37" s="26">
        <f t="shared" si="4"/>
        <v>24654.19</v>
      </c>
      <c r="M37" s="26">
        <f t="shared" si="4"/>
        <v>22294.67</v>
      </c>
      <c r="N37" s="26">
        <f t="shared" si="4"/>
        <v>3605.99</v>
      </c>
      <c r="O37" s="23">
        <f>SUM(C37:N37)</f>
        <v>149364.19999999998</v>
      </c>
      <c r="P37" s="23">
        <f>SUM(P38+P45+P51+P54+P58)</f>
        <v>4403925.41</v>
      </c>
      <c r="Q37" s="32">
        <f>Q38+Q45+Q51+Q54+Q58</f>
        <v>4553289.6100000003</v>
      </c>
    </row>
    <row r="38" spans="1:17" s="14" customFormat="1">
      <c r="A38" s="33">
        <v>40</v>
      </c>
      <c r="B38" s="33" t="s">
        <v>14</v>
      </c>
      <c r="C38" s="28">
        <v>10998.56</v>
      </c>
      <c r="D38" s="28">
        <v>9392.4</v>
      </c>
      <c r="E38" s="28">
        <v>7560.66</v>
      </c>
      <c r="F38" s="28">
        <v>7526.72</v>
      </c>
      <c r="G38" s="28">
        <v>6241.6</v>
      </c>
      <c r="H38" s="28">
        <v>14656.98</v>
      </c>
      <c r="I38" s="28">
        <v>8830.34</v>
      </c>
      <c r="J38" s="28">
        <v>7821.14</v>
      </c>
      <c r="K38" s="28">
        <v>710.8</v>
      </c>
      <c r="L38" s="28">
        <v>5207.7299999999996</v>
      </c>
      <c r="M38" s="28">
        <v>22294.67</v>
      </c>
      <c r="N38" s="28">
        <v>3605.99</v>
      </c>
      <c r="O38" s="23">
        <f t="shared" ref="O38:O59" si="5">SUM(C38:N38)</f>
        <v>104847.59</v>
      </c>
      <c r="P38" s="23">
        <f>SUM(P39:P43)</f>
        <v>711845.41</v>
      </c>
      <c r="Q38" s="28">
        <f>SUM(Q39:Q43)</f>
        <v>816693</v>
      </c>
    </row>
    <row r="39" spans="1:17">
      <c r="A39" s="33">
        <v>400</v>
      </c>
      <c r="B39" s="34" t="s">
        <v>15</v>
      </c>
      <c r="C39" s="26">
        <v>4973.84</v>
      </c>
      <c r="D39" s="26">
        <v>0</v>
      </c>
      <c r="E39" s="26">
        <v>0</v>
      </c>
      <c r="F39" s="26">
        <v>0</v>
      </c>
      <c r="G39" s="26">
        <v>0</v>
      </c>
      <c r="H39" s="26">
        <v>4520.0200000000004</v>
      </c>
      <c r="I39" s="26">
        <v>0</v>
      </c>
      <c r="J39" s="26">
        <v>0</v>
      </c>
      <c r="K39" s="26">
        <v>0</v>
      </c>
      <c r="L39" s="26">
        <v>0</v>
      </c>
      <c r="M39" s="26">
        <v>4479.91</v>
      </c>
      <c r="N39" s="26">
        <v>0</v>
      </c>
      <c r="O39" s="23">
        <f t="shared" si="5"/>
        <v>13973.77</v>
      </c>
      <c r="P39" s="23">
        <f t="shared" si="1"/>
        <v>261963.23</v>
      </c>
      <c r="Q39" s="28">
        <v>275937</v>
      </c>
    </row>
    <row r="40" spans="1:17">
      <c r="A40" s="33">
        <v>401</v>
      </c>
      <c r="B40" s="34" t="s">
        <v>16</v>
      </c>
      <c r="C40" s="26">
        <v>762.6</v>
      </c>
      <c r="D40" s="26">
        <v>0</v>
      </c>
      <c r="E40" s="26">
        <v>0</v>
      </c>
      <c r="F40" s="26">
        <v>0</v>
      </c>
      <c r="G40" s="26">
        <v>0</v>
      </c>
      <c r="H40" s="26">
        <v>655.27</v>
      </c>
      <c r="I40" s="26">
        <v>0</v>
      </c>
      <c r="J40" s="26">
        <v>0</v>
      </c>
      <c r="K40" s="26">
        <v>0</v>
      </c>
      <c r="L40" s="26">
        <v>0</v>
      </c>
      <c r="M40" s="26">
        <v>684.6</v>
      </c>
      <c r="N40" s="26">
        <v>0</v>
      </c>
      <c r="O40" s="23">
        <f t="shared" si="5"/>
        <v>2102.4699999999998</v>
      </c>
      <c r="P40" s="23">
        <f t="shared" si="1"/>
        <v>40795.53</v>
      </c>
      <c r="Q40" s="28">
        <v>42898</v>
      </c>
    </row>
    <row r="41" spans="1:17">
      <c r="A41" s="33">
        <v>402</v>
      </c>
      <c r="B41" s="34" t="s">
        <v>17</v>
      </c>
      <c r="C41" s="26">
        <v>5262.12</v>
      </c>
      <c r="D41" s="26">
        <v>9392.4</v>
      </c>
      <c r="E41" s="26">
        <v>7560.66</v>
      </c>
      <c r="F41" s="26">
        <v>7526.72</v>
      </c>
      <c r="G41" s="26">
        <v>6241.6</v>
      </c>
      <c r="H41" s="26">
        <v>9481.69</v>
      </c>
      <c r="I41" s="26">
        <v>8830.34</v>
      </c>
      <c r="J41" s="26">
        <v>7821.14</v>
      </c>
      <c r="K41" s="26">
        <v>710.8</v>
      </c>
      <c r="L41" s="26">
        <v>5207.7299999999996</v>
      </c>
      <c r="M41" s="26">
        <v>17130.16</v>
      </c>
      <c r="N41" s="26">
        <v>3605.99</v>
      </c>
      <c r="O41" s="23">
        <f t="shared" si="5"/>
        <v>88771.35</v>
      </c>
      <c r="P41" s="23">
        <f t="shared" si="1"/>
        <v>362086.65</v>
      </c>
      <c r="Q41" s="28">
        <v>450858</v>
      </c>
    </row>
    <row r="42" spans="1:17">
      <c r="A42" s="33">
        <v>403</v>
      </c>
      <c r="B42" s="34" t="s">
        <v>18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3">
        <f t="shared" si="5"/>
        <v>0</v>
      </c>
      <c r="P42" s="35">
        <v>27000</v>
      </c>
      <c r="Q42" s="28">
        <v>27000</v>
      </c>
    </row>
    <row r="43" spans="1:17">
      <c r="A43" s="33">
        <v>409</v>
      </c>
      <c r="B43" s="34" t="s">
        <v>19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3">
        <f t="shared" si="5"/>
        <v>0</v>
      </c>
      <c r="P43" s="35">
        <v>20000</v>
      </c>
      <c r="Q43" s="28">
        <v>20000</v>
      </c>
    </row>
    <row r="44" spans="1:17">
      <c r="A44" s="33"/>
      <c r="B44" s="34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3"/>
      <c r="P44" s="23"/>
      <c r="Q44" s="28"/>
    </row>
    <row r="45" spans="1:17">
      <c r="A45" s="33">
        <v>41</v>
      </c>
      <c r="B45" s="33" t="s">
        <v>20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312</v>
      </c>
      <c r="J45" s="28">
        <v>500</v>
      </c>
      <c r="K45" s="28">
        <v>0</v>
      </c>
      <c r="L45" s="28">
        <v>0</v>
      </c>
      <c r="M45" s="28">
        <v>0</v>
      </c>
      <c r="N45" s="28">
        <v>0</v>
      </c>
      <c r="O45" s="23">
        <f t="shared" si="5"/>
        <v>812</v>
      </c>
      <c r="P45" s="23">
        <f>SUM(P46:P49)</f>
        <v>1875606</v>
      </c>
      <c r="Q45" s="28">
        <f>SUM(Q46:Q49)</f>
        <v>1876418</v>
      </c>
    </row>
    <row r="46" spans="1:17">
      <c r="A46" s="33">
        <v>410</v>
      </c>
      <c r="B46" s="34" t="s">
        <v>21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3">
        <f t="shared" si="5"/>
        <v>0</v>
      </c>
      <c r="P46" s="23">
        <f t="shared" si="1"/>
        <v>3548</v>
      </c>
      <c r="Q46" s="28">
        <v>3548</v>
      </c>
    </row>
    <row r="47" spans="1:17">
      <c r="A47" s="33">
        <v>411</v>
      </c>
      <c r="B47" s="34" t="s">
        <v>22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3">
        <f t="shared" si="5"/>
        <v>0</v>
      </c>
      <c r="P47" s="23">
        <f t="shared" si="1"/>
        <v>918028</v>
      </c>
      <c r="Q47" s="28">
        <v>918028</v>
      </c>
    </row>
    <row r="48" spans="1:17">
      <c r="A48" s="33">
        <v>412</v>
      </c>
      <c r="B48" s="34" t="s">
        <v>23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312</v>
      </c>
      <c r="J48" s="26">
        <v>500</v>
      </c>
      <c r="K48" s="26">
        <v>0</v>
      </c>
      <c r="L48" s="26">
        <v>0</v>
      </c>
      <c r="M48" s="26">
        <v>0</v>
      </c>
      <c r="N48" s="26">
        <v>0</v>
      </c>
      <c r="O48" s="23">
        <f t="shared" si="5"/>
        <v>812</v>
      </c>
      <c r="P48" s="23">
        <f t="shared" si="1"/>
        <v>257804</v>
      </c>
      <c r="Q48" s="28">
        <v>258616</v>
      </c>
    </row>
    <row r="49" spans="1:17">
      <c r="A49" s="33">
        <v>413</v>
      </c>
      <c r="B49" s="34" t="s">
        <v>24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3">
        <f t="shared" si="5"/>
        <v>0</v>
      </c>
      <c r="P49" s="35">
        <v>696226</v>
      </c>
      <c r="Q49" s="28">
        <v>696226</v>
      </c>
    </row>
    <row r="50" spans="1:17">
      <c r="A50" s="33"/>
      <c r="B50" s="34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3">
        <f t="shared" si="5"/>
        <v>0</v>
      </c>
      <c r="P50" s="23">
        <f t="shared" si="1"/>
        <v>0</v>
      </c>
      <c r="Q50" s="28">
        <v>0</v>
      </c>
    </row>
    <row r="51" spans="1:17">
      <c r="A51" s="33">
        <v>42</v>
      </c>
      <c r="B51" s="33" t="s">
        <v>25</v>
      </c>
      <c r="C51" s="28">
        <v>13626.67</v>
      </c>
      <c r="D51" s="28">
        <v>0</v>
      </c>
      <c r="E51" s="28">
        <v>0</v>
      </c>
      <c r="F51" s="28">
        <v>8554.2000000000007</v>
      </c>
      <c r="G51" s="28">
        <v>2077.2800000000002</v>
      </c>
      <c r="H51" s="28">
        <v>0</v>
      </c>
      <c r="I51" s="28">
        <v>0</v>
      </c>
      <c r="J51" s="28">
        <v>0</v>
      </c>
      <c r="K51" s="28">
        <v>0</v>
      </c>
      <c r="L51" s="28">
        <v>19446.46</v>
      </c>
      <c r="M51" s="28">
        <v>0</v>
      </c>
      <c r="N51" s="28">
        <v>0</v>
      </c>
      <c r="O51" s="23">
        <f t="shared" si="5"/>
        <v>43704.61</v>
      </c>
      <c r="P51" s="23">
        <f>SUM(P52)</f>
        <v>1459792</v>
      </c>
      <c r="Q51" s="28">
        <f>SUM(Q52)</f>
        <v>1503496.61</v>
      </c>
    </row>
    <row r="52" spans="1:17">
      <c r="A52" s="33">
        <v>420</v>
      </c>
      <c r="B52" s="34" t="s">
        <v>26</v>
      </c>
      <c r="C52" s="26">
        <v>13626.67</v>
      </c>
      <c r="D52" s="26">
        <v>0</v>
      </c>
      <c r="E52" s="26">
        <v>0</v>
      </c>
      <c r="F52" s="26">
        <v>8554.2000000000007</v>
      </c>
      <c r="G52" s="26">
        <v>2077.2800000000002</v>
      </c>
      <c r="H52" s="26">
        <v>0</v>
      </c>
      <c r="I52" s="26">
        <v>0</v>
      </c>
      <c r="J52" s="26">
        <v>0</v>
      </c>
      <c r="K52" s="26">
        <v>0</v>
      </c>
      <c r="L52" s="26">
        <v>19446.46</v>
      </c>
      <c r="M52" s="26">
        <v>0</v>
      </c>
      <c r="N52" s="26">
        <v>0</v>
      </c>
      <c r="O52" s="23">
        <f t="shared" si="5"/>
        <v>43704.61</v>
      </c>
      <c r="P52" s="23">
        <v>1459792</v>
      </c>
      <c r="Q52" s="28">
        <f>SUM(O52:P52)</f>
        <v>1503496.61</v>
      </c>
    </row>
    <row r="53" spans="1:17">
      <c r="A53" s="33"/>
      <c r="B53" s="34"/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3">
        <f t="shared" si="5"/>
        <v>0</v>
      </c>
      <c r="P53" s="23">
        <f t="shared" si="1"/>
        <v>0</v>
      </c>
      <c r="Q53" s="28">
        <v>0</v>
      </c>
    </row>
    <row r="54" spans="1:17">
      <c r="A54" s="33">
        <v>43</v>
      </c>
      <c r="B54" s="33" t="s">
        <v>27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3">
        <f t="shared" si="5"/>
        <v>0</v>
      </c>
      <c r="P54" s="23">
        <f t="shared" si="1"/>
        <v>103682</v>
      </c>
      <c r="Q54" s="28">
        <f>SUM(Q55:Q56)</f>
        <v>103682</v>
      </c>
    </row>
    <row r="55" spans="1:17">
      <c r="A55" s="33">
        <v>431</v>
      </c>
      <c r="B55" s="34" t="s">
        <v>28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3">
        <f t="shared" si="5"/>
        <v>0</v>
      </c>
      <c r="P55" s="23">
        <f t="shared" si="1"/>
        <v>95909</v>
      </c>
      <c r="Q55" s="28">
        <v>95909</v>
      </c>
    </row>
    <row r="56" spans="1:17">
      <c r="A56" s="33">
        <v>432</v>
      </c>
      <c r="B56" s="34" t="s">
        <v>29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3">
        <f t="shared" si="5"/>
        <v>0</v>
      </c>
      <c r="P56" s="23">
        <f t="shared" si="1"/>
        <v>7773</v>
      </c>
      <c r="Q56" s="28">
        <v>7773</v>
      </c>
    </row>
    <row r="57" spans="1:17">
      <c r="A57" s="33"/>
      <c r="B57" s="34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3">
        <f t="shared" si="5"/>
        <v>0</v>
      </c>
      <c r="P57" s="23">
        <f t="shared" si="1"/>
        <v>0</v>
      </c>
      <c r="Q57" s="28">
        <v>0</v>
      </c>
    </row>
    <row r="58" spans="1:17">
      <c r="A58" s="33">
        <v>55</v>
      </c>
      <c r="B58" s="33" t="s">
        <v>30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3">
        <f t="shared" si="5"/>
        <v>0</v>
      </c>
      <c r="P58" s="23">
        <f>SUM(P59)</f>
        <v>253000</v>
      </c>
      <c r="Q58" s="28">
        <f>SUM(Q59)</f>
        <v>253000</v>
      </c>
    </row>
    <row r="59" spans="1:17">
      <c r="A59" s="33">
        <v>550</v>
      </c>
      <c r="B59" s="34" t="s">
        <v>31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3">
        <f t="shared" si="5"/>
        <v>0</v>
      </c>
      <c r="P59" s="35">
        <v>253000</v>
      </c>
      <c r="Q59" s="28">
        <v>253000</v>
      </c>
    </row>
    <row r="63" spans="1:17">
      <c r="P63" s="13"/>
    </row>
  </sheetData>
  <pageMargins left="0.64" right="0.35433070866141736" top="0.51" bottom="0.15748031496062992" header="0.31496062992125984" footer="0.19685039370078741"/>
  <pageSetup paperSize="9" scale="43" firstPageNumber="335" orientation="landscape" useFirstPageNumber="1" r:id="rId1"/>
  <headerFooter>
    <oddFooter>&amp;R&amp;"-,Krepko"&amp;18&amp;P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30"/>
  <sheetViews>
    <sheetView workbookViewId="0">
      <selection sqref="A1:XFD1048576"/>
    </sheetView>
  </sheetViews>
  <sheetFormatPr defaultRowHeight="15"/>
  <cols>
    <col min="2" max="2" width="20.140625" customWidth="1"/>
    <col min="3" max="3" width="18.28515625" bestFit="1" customWidth="1"/>
  </cols>
  <sheetData>
    <row r="1" spans="1:16" ht="60">
      <c r="A1" s="3" t="s">
        <v>0</v>
      </c>
      <c r="B1" s="4" t="s">
        <v>1</v>
      </c>
      <c r="C1" s="1" t="s">
        <v>32</v>
      </c>
      <c r="D1" s="3" t="s">
        <v>2</v>
      </c>
      <c r="E1" s="3" t="s">
        <v>3</v>
      </c>
      <c r="F1" s="5" t="s">
        <v>4</v>
      </c>
      <c r="G1" s="3" t="s">
        <v>5</v>
      </c>
      <c r="H1" s="3" t="s">
        <v>33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5" t="s">
        <v>12</v>
      </c>
      <c r="P1" s="11" t="s">
        <v>13</v>
      </c>
    </row>
    <row r="2" spans="1:16">
      <c r="A2" s="3"/>
      <c r="B2" s="3"/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9"/>
    </row>
    <row r="3" spans="1:16">
      <c r="A3" s="6">
        <v>70</v>
      </c>
      <c r="B3" s="6" t="s">
        <v>34</v>
      </c>
      <c r="C3" s="2">
        <v>2965674.8400000003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10">
        <v>2965674.8400000003</v>
      </c>
    </row>
    <row r="4" spans="1:16">
      <c r="A4" s="3">
        <v>700</v>
      </c>
      <c r="B4" s="3" t="s">
        <v>35</v>
      </c>
      <c r="C4" s="1">
        <v>2440347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10">
        <v>2440347</v>
      </c>
    </row>
    <row r="5" spans="1:16">
      <c r="A5" s="3">
        <v>703</v>
      </c>
      <c r="B5" s="3" t="s">
        <v>36</v>
      </c>
      <c r="C5" s="1">
        <v>338183.2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10">
        <v>338183.2</v>
      </c>
    </row>
    <row r="6" spans="1:16">
      <c r="A6" s="3">
        <v>704</v>
      </c>
      <c r="B6" s="3" t="s">
        <v>37</v>
      </c>
      <c r="C6" s="1">
        <v>187144.64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10">
        <v>187144.64</v>
      </c>
    </row>
    <row r="7" spans="1:16">
      <c r="A7" s="3"/>
      <c r="B7" s="3"/>
      <c r="C7" s="1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0">
        <v>0</v>
      </c>
    </row>
    <row r="8" spans="1:16">
      <c r="A8" s="6">
        <v>71</v>
      </c>
      <c r="B8" s="6" t="s">
        <v>38</v>
      </c>
      <c r="C8" s="2">
        <v>259294.66</v>
      </c>
      <c r="D8" s="2">
        <v>5793.45</v>
      </c>
      <c r="E8" s="2">
        <v>2549.5100000000002</v>
      </c>
      <c r="F8" s="2">
        <v>199.66</v>
      </c>
      <c r="G8" s="2">
        <v>232.1</v>
      </c>
      <c r="H8" s="2">
        <v>2399.71</v>
      </c>
      <c r="I8" s="2">
        <v>17083.07</v>
      </c>
      <c r="J8" s="2">
        <v>9255.1500000000015</v>
      </c>
      <c r="K8" s="2">
        <v>3690.22</v>
      </c>
      <c r="L8" s="2">
        <v>6.45</v>
      </c>
      <c r="M8" s="2">
        <v>2033.96</v>
      </c>
      <c r="N8" s="2">
        <v>3507.05</v>
      </c>
      <c r="O8" s="2">
        <v>1057.79</v>
      </c>
      <c r="P8" s="10">
        <v>307102.77999999997</v>
      </c>
    </row>
    <row r="9" spans="1:16">
      <c r="A9" s="3">
        <v>710</v>
      </c>
      <c r="B9" s="3" t="s">
        <v>39</v>
      </c>
      <c r="C9" s="1">
        <v>228553.19</v>
      </c>
      <c r="D9" s="3">
        <v>5514.37</v>
      </c>
      <c r="E9" s="3">
        <v>2549.5100000000002</v>
      </c>
      <c r="F9" s="3">
        <v>199.66</v>
      </c>
      <c r="G9" s="3">
        <v>232.1</v>
      </c>
      <c r="H9" s="3">
        <v>2399.71</v>
      </c>
      <c r="I9" s="3">
        <v>17083.07</v>
      </c>
      <c r="J9" s="3">
        <v>71.28</v>
      </c>
      <c r="K9" s="3">
        <v>3690.22</v>
      </c>
      <c r="L9" s="3">
        <v>6.45</v>
      </c>
      <c r="M9" s="3">
        <v>2033.96</v>
      </c>
      <c r="N9" s="3">
        <v>3507.05</v>
      </c>
      <c r="O9" s="3">
        <v>1057.79</v>
      </c>
      <c r="P9" s="10">
        <v>266898.36</v>
      </c>
    </row>
    <row r="10" spans="1:16">
      <c r="A10" s="3">
        <v>711</v>
      </c>
      <c r="B10" s="3" t="s">
        <v>40</v>
      </c>
      <c r="C10" s="1">
        <v>1488.32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10">
        <v>1488.32</v>
      </c>
    </row>
    <row r="11" spans="1:16">
      <c r="A11" s="3">
        <v>712</v>
      </c>
      <c r="B11" s="3" t="s">
        <v>41</v>
      </c>
      <c r="C11" s="1">
        <v>8649.66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10">
        <v>8649.66</v>
      </c>
    </row>
    <row r="12" spans="1:16">
      <c r="A12" s="3">
        <v>713</v>
      </c>
      <c r="B12" s="3" t="s">
        <v>42</v>
      </c>
      <c r="C12" s="1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10">
        <v>0</v>
      </c>
    </row>
    <row r="13" spans="1:16">
      <c r="A13" s="3">
        <v>714</v>
      </c>
      <c r="B13" s="3" t="s">
        <v>43</v>
      </c>
      <c r="C13" s="1">
        <v>20603.490000000002</v>
      </c>
      <c r="D13" s="3">
        <v>279.08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9183.8700000000008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10">
        <v>30066.440000000002</v>
      </c>
    </row>
    <row r="14" spans="1:16">
      <c r="A14" s="3"/>
      <c r="B14" s="3"/>
      <c r="C14" s="1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0">
        <v>0</v>
      </c>
    </row>
    <row r="15" spans="1:16">
      <c r="A15" s="6">
        <v>72</v>
      </c>
      <c r="B15" s="6" t="s">
        <v>44</v>
      </c>
      <c r="C15" s="2">
        <v>87491.43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10">
        <v>87491.43</v>
      </c>
    </row>
    <row r="16" spans="1:16">
      <c r="A16" s="3">
        <v>720</v>
      </c>
      <c r="B16" s="3" t="s">
        <v>45</v>
      </c>
      <c r="C16" s="1">
        <v>62608.68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10">
        <v>62608.68</v>
      </c>
    </row>
    <row r="17" spans="1:16">
      <c r="A17" s="3">
        <v>722</v>
      </c>
      <c r="B17" s="3" t="s">
        <v>46</v>
      </c>
      <c r="C17" s="1">
        <v>24882.75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10">
        <v>24882.75</v>
      </c>
    </row>
    <row r="18" spans="1:16">
      <c r="A18" s="3"/>
      <c r="B18" s="3"/>
      <c r="C18" s="1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10">
        <v>0</v>
      </c>
    </row>
    <row r="19" spans="1:16">
      <c r="A19" s="6">
        <v>73</v>
      </c>
      <c r="B19" s="6" t="s">
        <v>47</v>
      </c>
      <c r="C19" s="2">
        <v>0</v>
      </c>
      <c r="D19" s="6">
        <v>0</v>
      </c>
      <c r="E19" s="6">
        <v>0</v>
      </c>
      <c r="F19" s="6">
        <v>0</v>
      </c>
      <c r="G19" s="6"/>
      <c r="H19" s="6"/>
      <c r="I19" s="6"/>
      <c r="J19" s="6"/>
      <c r="K19" s="6"/>
      <c r="L19" s="6"/>
      <c r="M19" s="6"/>
      <c r="N19" s="6"/>
      <c r="O19" s="6"/>
      <c r="P19" s="10">
        <v>0</v>
      </c>
    </row>
    <row r="20" spans="1:16">
      <c r="A20" s="7">
        <v>730</v>
      </c>
      <c r="B20" s="3" t="s">
        <v>48</v>
      </c>
      <c r="C20" s="8">
        <v>0</v>
      </c>
      <c r="D20" s="7">
        <v>0</v>
      </c>
      <c r="E20" s="7">
        <v>0</v>
      </c>
      <c r="F20" s="7">
        <v>0</v>
      </c>
      <c r="G20" s="7"/>
      <c r="H20" s="7"/>
      <c r="I20" s="7"/>
      <c r="J20" s="7"/>
      <c r="K20" s="7"/>
      <c r="L20" s="7"/>
      <c r="M20" s="7"/>
      <c r="N20" s="7"/>
      <c r="O20" s="7"/>
      <c r="P20" s="10">
        <v>0</v>
      </c>
    </row>
    <row r="21" spans="1:16">
      <c r="A21" s="3"/>
      <c r="B21" s="3"/>
      <c r="C21" s="1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0">
        <v>0</v>
      </c>
    </row>
    <row r="22" spans="1:16">
      <c r="A22" s="6">
        <v>74</v>
      </c>
      <c r="B22" s="6" t="s">
        <v>49</v>
      </c>
      <c r="C22" s="2">
        <v>50752.13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10">
        <v>50752.13</v>
      </c>
    </row>
    <row r="23" spans="1:16">
      <c r="A23" s="3">
        <v>740</v>
      </c>
      <c r="B23" s="3" t="s">
        <v>50</v>
      </c>
      <c r="C23" s="1">
        <v>50752.13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10">
        <v>50752.13</v>
      </c>
    </row>
    <row r="24" spans="1:16">
      <c r="A24" s="3"/>
      <c r="B24" s="3"/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0">
        <v>0</v>
      </c>
    </row>
    <row r="25" spans="1:16">
      <c r="A25" s="6">
        <v>75</v>
      </c>
      <c r="B25" s="6" t="s">
        <v>51</v>
      </c>
      <c r="C25" s="2">
        <v>6870.55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10">
        <v>6870.55</v>
      </c>
    </row>
    <row r="26" spans="1:16">
      <c r="A26" s="3">
        <v>750</v>
      </c>
      <c r="B26" s="3" t="s">
        <v>52</v>
      </c>
      <c r="C26" s="1">
        <v>6870.55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10">
        <v>6870.55</v>
      </c>
    </row>
    <row r="27" spans="1:16">
      <c r="A27" s="3">
        <v>751</v>
      </c>
      <c r="B27" s="3" t="s">
        <v>53</v>
      </c>
      <c r="C27" s="1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10">
        <v>0</v>
      </c>
    </row>
    <row r="28" spans="1:16">
      <c r="A28" s="3"/>
      <c r="B28" s="3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0">
        <v>0</v>
      </c>
    </row>
    <row r="29" spans="1:16">
      <c r="A29" s="6">
        <v>50</v>
      </c>
      <c r="B29" s="6" t="s">
        <v>54</v>
      </c>
      <c r="C29" s="2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0">
        <v>0</v>
      </c>
    </row>
    <row r="30" spans="1:16">
      <c r="A30" s="3">
        <v>500</v>
      </c>
      <c r="B30" s="3"/>
      <c r="C30" s="1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1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List1!Področje_tiskanja</vt:lpstr>
      <vt:lpstr>List1!Tiskanje_naslovov</vt:lpstr>
    </vt:vector>
  </TitlesOfParts>
  <Company>Občina Radovljica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Občina Radovljica</dc:creator>
  <cp:lastModifiedBy> </cp:lastModifiedBy>
  <cp:lastPrinted>2011-03-16T17:09:49Z</cp:lastPrinted>
  <dcterms:created xsi:type="dcterms:W3CDTF">2010-12-17T09:56:54Z</dcterms:created>
  <dcterms:modified xsi:type="dcterms:W3CDTF">2011-03-16T17:09:54Z</dcterms:modified>
</cp:coreProperties>
</file>